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5" i="3"/>
  <c r="F24"/>
  <c r="F23"/>
  <c r="E22"/>
  <c r="E26" s="1"/>
  <c r="F21"/>
  <c r="F22" s="1"/>
  <c r="F26" s="1"/>
  <c r="F20"/>
  <c r="F19"/>
  <c r="F18"/>
  <c r="F17"/>
  <c r="F16"/>
  <c r="F15"/>
  <c r="F14"/>
  <c r="F13"/>
  <c r="F12"/>
  <c r="E12"/>
  <c r="F11"/>
  <c r="F10"/>
  <c r="E36" i="2" l="1"/>
  <c r="D8" l="1"/>
</calcChain>
</file>

<file path=xl/sharedStrings.xml><?xml version="1.0" encoding="utf-8"?>
<sst xmlns="http://schemas.openxmlformats.org/spreadsheetml/2006/main" count="179" uniqueCount="136">
  <si>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</si>
  <si>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</si>
  <si>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</si>
  <si>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</si>
  <si>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</si>
  <si>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</si>
  <si>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</si>
  <si>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</si>
  <si>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</si>
  <si>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</si>
  <si>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</si>
  <si>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</si>
  <si>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</si>
  <si>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</si>
  <si>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</si>
  <si>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</si>
  <si>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</si>
  <si>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</si>
  <si>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</si>
  <si>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</si>
  <si>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</si>
  <si>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</si>
  <si>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</si>
  <si>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</si>
  <si>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</si>
  <si>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</si>
  <si>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</si>
  <si>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</si>
  <si>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</si>
  <si>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</si>
  <si>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</si>
  <si>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</si>
  <si>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</si>
  <si>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</si>
  <si>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</si>
  <si>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</si>
  <si>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</si>
  <si>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</si>
  <si>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</si>
  <si>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</si>
  <si>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</si>
  <si>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</si>
  <si>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</si>
  <si>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</si>
  <si>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</si>
  <si>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</si>
  <si>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</si>
  <si>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</si>
  <si>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</si>
  <si>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</si>
  <si>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</si>
  <si>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</si>
  <si>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</si>
  <si>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</si>
  <si>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</si>
  <si>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</si>
  <si>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</si>
  <si>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</si>
  <si>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</si>
  <si>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</si>
  <si>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квт/час</t>
  </si>
  <si>
    <t>Содержание придомовой территории</t>
  </si>
  <si>
    <t>7</t>
  </si>
  <si>
    <t>8</t>
  </si>
  <si>
    <t>ВСЕГО с СОИ</t>
  </si>
  <si>
    <t>ФИНАНСОВЫЙ РЕЗУЛЬТАТ</t>
  </si>
  <si>
    <t>Исполнитель__________________</t>
  </si>
  <si>
    <t>акты</t>
  </si>
  <si>
    <t>акт</t>
  </si>
  <si>
    <t>Согласно ПП РФ № 290</t>
  </si>
  <si>
    <t>Ген.директор ООО "Мастер- Сервис"</t>
  </si>
  <si>
    <t>12</t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</si>
  <si>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</si>
  <si>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</si>
  <si>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 год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</si>
  <si>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</si>
  <si>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</si>
  <si>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</si>
  <si>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</si>
  <si>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</si>
  <si>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</si>
  <si>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</si>
  <si>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</si>
  <si>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</si>
  <si>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</si>
  <si>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</si>
  <si>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</si>
  <si>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</si>
  <si>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</si>
  <si>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</si>
  <si>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</si>
  <si>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</si>
  <si>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</si>
  <si>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</si>
  <si>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</si>
  <si>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</si>
  <si>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</si>
  <si>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</si>
  <si>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</si>
  <si>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</si>
  <si>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</si>
  <si>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</si>
  <si>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</si>
  <si>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</si>
  <si>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</si>
  <si>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</si>
  <si>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</si>
  <si>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</si>
  <si>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</si>
  <si>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Итого  работ (услуг)необходимо  выполнить в соответствии с требованиями  законодательства РФ в 2022г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</si>
  <si>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</si>
  <si>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</si>
  <si>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</si>
  <si>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</si>
  <si>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</si>
  <si>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</si>
  <si>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</si>
  <si>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</si>
  <si>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Услуга спецтехники</t>
  </si>
  <si>
    <t>маш\час</t>
  </si>
  <si>
    <t>Вывоз не бытового мусора</t>
  </si>
  <si>
    <t>м3</t>
  </si>
  <si>
    <t>Генеральная уборка подъездов(1 под.)</t>
  </si>
  <si>
    <t xml:space="preserve"> г.Тула , ул Октябрьская  , д.82 за  2022 год, с сентября</t>
  </si>
  <si>
    <t>Вывешивание табличек</t>
  </si>
  <si>
    <t>Замена мусоприемного клапана под.5 эт.2,5</t>
  </si>
  <si>
    <t>Замена неисправных навесных замков</t>
  </si>
  <si>
    <t xml:space="preserve"> Очистка козырьков от снега</t>
  </si>
  <si>
    <t>Подготовка документов  о технологическом подключении</t>
  </si>
  <si>
    <t>Техническое освидетельствование лифтов</t>
  </si>
  <si>
    <t>Очистка козырьков от порослей</t>
  </si>
  <si>
    <t>Задолженнность на 01.01.2023 г</t>
  </si>
  <si>
    <t>Оплачены работы  (услуги) 2022г</t>
  </si>
  <si>
    <t>Покраска входных металлических дверей и дверей мусорокамер</t>
  </si>
  <si>
    <t>Долг СП перед УК в сумме руб на 01.01.2023г</t>
  </si>
  <si>
    <t>МКД  адрес: Октябрьская д.82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</si>
</sst>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4" fontId="23" fillId="0" borderId="5" xfId="0" applyNumberFormat="1" applyFont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17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29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 wrapText="1"/>
    </xf>
    <xf numFmtId="2" fontId="28" fillId="3" borderId="5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/>
    </xf>
    <xf numFmtId="2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/>
    </xf>
    <xf numFmtId="2" fontId="30" fillId="0" borderId="5" xfId="0" applyNumberFormat="1" applyFont="1" applyFill="1" applyBorder="1" applyAlignment="1">
      <alignment horizontal="center" vertical="center"/>
    </xf>
    <xf numFmtId="2" fontId="30" fillId="0" borderId="7" xfId="0" applyNumberFormat="1" applyFont="1" applyFill="1" applyBorder="1" applyAlignment="1">
      <alignment horizontal="center" vertical="center"/>
    </xf>
    <xf numFmtId="4" fontId="29" fillId="3" borderId="7" xfId="0" applyNumberFormat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right" vertical="center" wrapText="1"/>
    </xf>
    <xf numFmtId="0" fontId="32" fillId="0" borderId="5" xfId="0" applyFont="1" applyFill="1" applyBorder="1" applyAlignment="1">
      <alignment horizontal="right"/>
    </xf>
    <xf numFmtId="0" fontId="32" fillId="0" borderId="17" xfId="0" applyFont="1" applyFill="1" applyBorder="1" applyAlignment="1">
      <alignment horizontal="right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right"/>
    </xf>
    <xf numFmtId="0" fontId="31" fillId="0" borderId="17" xfId="0" applyFont="1" applyFill="1" applyBorder="1" applyAlignment="1">
      <alignment horizontal="right" wrapText="1"/>
    </xf>
    <xf numFmtId="0" fontId="30" fillId="0" borderId="5" xfId="0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3" fillId="3" borderId="19" xfId="0" applyFont="1" applyFill="1" applyBorder="1" applyAlignment="1"/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topLeftCell="A31" workbookViewId="0">
      <selection activeCell="I61" sqref="I61"/>
    </sheetView>
  </sheetViews>
  <sheetFormatPr defaultRowHeight="15"/>
  <cols>
    <col min="1" max="1" width="3.85546875" customWidth="1"/>
    <col min="2" max="2" width="40.7109375" customWidth="1"/>
    <col min="3" max="3" width="8.5703125" customWidth="1"/>
    <col min="4" max="4" width="9.85546875" customWidth="1"/>
    <col min="5" max="5" width="10.5703125" customWidth="1"/>
    <col min="6" max="6" width="8.7109375" customWidth="1"/>
    <col min="7" max="7" width="17.5703125" customWidth="1"/>
    <col min="8" max="8" width="10" bestFit="1" customWidth="1"/>
  </cols>
  <sheetData>
    <row r="1" spans="1:7">
      <c r="E1" s="147" t="s">
        <v>16</v>
      </c>
      <c r="F1" s="147"/>
    </row>
    <row r="2" spans="1:7">
      <c r="E2" s="147" t="s">
        <v>70</v>
      </c>
      <c r="F2" s="147"/>
      <c r="G2" s="148"/>
    </row>
    <row r="3" spans="1:7">
      <c r="E3" s="147" t="s">
        <v>17</v>
      </c>
      <c r="F3" s="147"/>
      <c r="G3" s="148"/>
    </row>
    <row r="5" spans="1:7">
      <c r="A5" s="147" t="s">
        <v>18</v>
      </c>
      <c r="B5" s="147"/>
      <c r="C5" s="147"/>
      <c r="D5" s="147"/>
      <c r="E5" s="147"/>
      <c r="F5" s="147"/>
    </row>
    <row r="6" spans="1:7">
      <c r="A6" s="147" t="s">
        <v>123</v>
      </c>
      <c r="B6" s="147"/>
      <c r="C6" s="147"/>
      <c r="D6" s="147"/>
      <c r="E6" s="147"/>
      <c r="F6" s="147"/>
    </row>
    <row r="7" spans="1:7">
      <c r="A7" s="43"/>
      <c r="B7" s="43"/>
      <c r="C7" s="43"/>
      <c r="D7" s="43"/>
      <c r="E7" s="43"/>
      <c r="F7" s="43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4">
        <v>20.28</v>
      </c>
    </row>
    <row r="9" spans="1:7">
      <c r="A9" s="1"/>
      <c r="B9" s="44" t="s">
        <v>55</v>
      </c>
      <c r="C9" s="5"/>
      <c r="D9" s="15"/>
      <c r="E9" s="6"/>
      <c r="F9" s="6"/>
      <c r="G9" s="45">
        <v>12162.2</v>
      </c>
    </row>
    <row r="10" spans="1:7">
      <c r="A10" s="1"/>
      <c r="B10" s="62" t="s">
        <v>20</v>
      </c>
      <c r="C10" s="5"/>
      <c r="D10" s="15"/>
      <c r="E10" s="6"/>
      <c r="F10" s="6"/>
      <c r="G10" s="61">
        <v>1139556.49</v>
      </c>
    </row>
    <row r="11" spans="1:7" ht="14.25" customHeight="1">
      <c r="A11" s="1"/>
      <c r="B11" s="44" t="s">
        <v>21</v>
      </c>
      <c r="C11" s="5"/>
      <c r="D11" s="15"/>
      <c r="E11" s="6"/>
      <c r="F11" s="6"/>
      <c r="G11" s="61">
        <v>932494.3</v>
      </c>
    </row>
    <row r="12" spans="1:7">
      <c r="A12" s="1"/>
      <c r="B12" s="44" t="s">
        <v>131</v>
      </c>
      <c r="C12" s="5"/>
      <c r="D12" s="15"/>
      <c r="E12" s="6"/>
      <c r="F12" s="6"/>
      <c r="G12" s="56">
        <v>193448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2"/>
      <c r="G13" s="45">
        <v>1807.6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6">
        <v>4</v>
      </c>
    </row>
    <row r="15" spans="1:7" ht="15" customHeight="1">
      <c r="A15" s="150" t="s">
        <v>1</v>
      </c>
      <c r="B15" s="152" t="s">
        <v>2</v>
      </c>
      <c r="C15" s="154" t="s">
        <v>22</v>
      </c>
      <c r="D15" s="149" t="s">
        <v>24</v>
      </c>
      <c r="E15" s="145" t="s">
        <v>23</v>
      </c>
      <c r="F15" s="149" t="s">
        <v>25</v>
      </c>
      <c r="G15" s="47" t="s">
        <v>26</v>
      </c>
    </row>
    <row r="16" spans="1:7">
      <c r="A16" s="151"/>
      <c r="B16" s="153"/>
      <c r="C16" s="145"/>
      <c r="D16" s="149"/>
      <c r="E16" s="146"/>
      <c r="F16" s="149"/>
      <c r="G16" s="47" t="s">
        <v>27</v>
      </c>
    </row>
    <row r="17" spans="1:7" ht="25.5">
      <c r="A17" s="35">
        <v>1</v>
      </c>
      <c r="B17" s="48" t="s">
        <v>3</v>
      </c>
      <c r="C17" s="27"/>
      <c r="D17" s="28"/>
      <c r="E17" s="29"/>
      <c r="F17" s="55"/>
      <c r="G17" s="79">
        <v>180000.56</v>
      </c>
    </row>
    <row r="18" spans="1:7" ht="17.25" customHeight="1">
      <c r="A18" s="36"/>
      <c r="B18" s="53" t="s">
        <v>29</v>
      </c>
      <c r="C18" s="137" t="s">
        <v>28</v>
      </c>
      <c r="D18" s="28">
        <v>12162.2</v>
      </c>
      <c r="E18" s="138">
        <v>3.7</v>
      </c>
      <c r="F18" s="58">
        <v>4</v>
      </c>
      <c r="G18" s="80">
        <v>180000.56000000003</v>
      </c>
    </row>
    <row r="19" spans="1:7" ht="25.5" customHeight="1">
      <c r="A19" s="37" t="s">
        <v>4</v>
      </c>
      <c r="B19" s="49" t="s">
        <v>30</v>
      </c>
      <c r="C19" s="27"/>
      <c r="D19" s="28"/>
      <c r="E19" s="60"/>
      <c r="F19" s="58"/>
      <c r="G19" s="81">
        <v>51495.772000000004</v>
      </c>
    </row>
    <row r="20" spans="1:7" ht="18" customHeight="1">
      <c r="A20" s="37"/>
      <c r="B20" s="54" t="s">
        <v>31</v>
      </c>
      <c r="C20" s="27" t="s">
        <v>53</v>
      </c>
      <c r="D20" s="58">
        <v>507</v>
      </c>
      <c r="E20" s="60">
        <v>7</v>
      </c>
      <c r="F20" s="58">
        <v>4</v>
      </c>
      <c r="G20" s="80">
        <v>14196</v>
      </c>
    </row>
    <row r="21" spans="1:7" ht="18.75" customHeight="1">
      <c r="A21" s="37"/>
      <c r="B21" s="54" t="s">
        <v>32</v>
      </c>
      <c r="C21" s="27" t="s">
        <v>54</v>
      </c>
      <c r="D21" s="74">
        <v>932494.3</v>
      </c>
      <c r="E21" s="60">
        <v>0.04</v>
      </c>
      <c r="F21" s="59">
        <v>1</v>
      </c>
      <c r="G21" s="80">
        <v>37299.772000000004</v>
      </c>
    </row>
    <row r="22" spans="1:7" ht="18.75" customHeight="1">
      <c r="A22" s="37" t="s">
        <v>5</v>
      </c>
      <c r="B22" s="50" t="s">
        <v>33</v>
      </c>
      <c r="C22" s="57"/>
      <c r="D22" s="28"/>
      <c r="E22" s="60"/>
      <c r="F22" s="59"/>
      <c r="G22" s="81">
        <v>55395.76</v>
      </c>
    </row>
    <row r="23" spans="1:7" ht="18.75" customHeight="1">
      <c r="A23" s="38"/>
      <c r="B23" s="134" t="s">
        <v>124</v>
      </c>
      <c r="C23" s="125" t="s">
        <v>57</v>
      </c>
      <c r="D23" s="126">
        <v>6</v>
      </c>
      <c r="E23" s="127">
        <v>350</v>
      </c>
      <c r="F23" s="60">
        <v>1</v>
      </c>
      <c r="G23" s="80">
        <v>2100</v>
      </c>
    </row>
    <row r="24" spans="1:7" ht="25.5" customHeight="1">
      <c r="A24" s="37"/>
      <c r="B24" s="139" t="s">
        <v>125</v>
      </c>
      <c r="C24" s="128" t="s">
        <v>57</v>
      </c>
      <c r="D24" s="141">
        <v>2</v>
      </c>
      <c r="E24" s="129">
        <v>6191.34</v>
      </c>
      <c r="F24" s="60">
        <v>2</v>
      </c>
      <c r="G24" s="80">
        <v>24765.360000000001</v>
      </c>
    </row>
    <row r="25" spans="1:7" ht="27" customHeight="1">
      <c r="A25" s="37"/>
      <c r="B25" s="135" t="s">
        <v>126</v>
      </c>
      <c r="C25" s="130" t="s">
        <v>57</v>
      </c>
      <c r="D25" s="142">
        <v>6</v>
      </c>
      <c r="E25" s="131">
        <v>428.4</v>
      </c>
      <c r="F25" s="60" t="s">
        <v>68</v>
      </c>
      <c r="G25" s="80">
        <v>2570.3999999999996</v>
      </c>
    </row>
    <row r="26" spans="1:7" ht="27" customHeight="1">
      <c r="A26" s="37"/>
      <c r="B26" s="140" t="s">
        <v>133</v>
      </c>
      <c r="C26" s="130" t="s">
        <v>57</v>
      </c>
      <c r="D26" s="142">
        <v>12</v>
      </c>
      <c r="E26" s="131">
        <v>2000</v>
      </c>
      <c r="F26" s="60" t="s">
        <v>68</v>
      </c>
      <c r="G26" s="80">
        <v>24000</v>
      </c>
    </row>
    <row r="27" spans="1:7" ht="20.25" customHeight="1">
      <c r="A27" s="37"/>
      <c r="B27" s="136" t="s">
        <v>127</v>
      </c>
      <c r="C27" s="130" t="s">
        <v>28</v>
      </c>
      <c r="D27" s="143">
        <v>49</v>
      </c>
      <c r="E27" s="132">
        <v>40</v>
      </c>
      <c r="F27" s="60" t="s">
        <v>68</v>
      </c>
      <c r="G27" s="80">
        <v>1960</v>
      </c>
    </row>
    <row r="28" spans="1:7" ht="25.5" customHeight="1">
      <c r="A28" s="37" t="s">
        <v>6</v>
      </c>
      <c r="B28" s="49" t="s">
        <v>38</v>
      </c>
      <c r="C28" s="31"/>
      <c r="D28" s="58"/>
      <c r="E28" s="60"/>
      <c r="F28" s="59"/>
      <c r="G28" s="81">
        <v>145758</v>
      </c>
    </row>
    <row r="29" spans="1:7" ht="15.75" customHeight="1">
      <c r="A29" s="38"/>
      <c r="B29" s="52" t="s">
        <v>34</v>
      </c>
      <c r="C29" s="82" t="s">
        <v>56</v>
      </c>
      <c r="D29" s="58">
        <v>1</v>
      </c>
      <c r="E29" s="60" t="s">
        <v>67</v>
      </c>
      <c r="F29" s="58">
        <v>4</v>
      </c>
      <c r="G29" s="80">
        <v>39485.46</v>
      </c>
    </row>
    <row r="30" spans="1:7" ht="15.75" customHeight="1">
      <c r="A30" s="38"/>
      <c r="B30" s="52" t="s">
        <v>35</v>
      </c>
      <c r="C30" s="82" t="s">
        <v>56</v>
      </c>
      <c r="D30" s="58">
        <v>1</v>
      </c>
      <c r="E30" s="60" t="s">
        <v>67</v>
      </c>
      <c r="F30" s="58">
        <v>4</v>
      </c>
      <c r="G30" s="80">
        <v>55104.27</v>
      </c>
    </row>
    <row r="31" spans="1:7" ht="13.5" customHeight="1">
      <c r="A31" s="38"/>
      <c r="B31" s="52" t="s">
        <v>36</v>
      </c>
      <c r="C31" s="82" t="s">
        <v>56</v>
      </c>
      <c r="D31" s="58">
        <v>1</v>
      </c>
      <c r="E31" s="60" t="s">
        <v>67</v>
      </c>
      <c r="F31" s="58">
        <v>4</v>
      </c>
      <c r="G31" s="80">
        <v>8820.84</v>
      </c>
    </row>
    <row r="32" spans="1:7" ht="13.5" customHeight="1">
      <c r="A32" s="38"/>
      <c r="B32" s="52" t="s">
        <v>37</v>
      </c>
      <c r="C32" s="82" t="s">
        <v>56</v>
      </c>
      <c r="D32" s="58">
        <v>1</v>
      </c>
      <c r="E32" s="60" t="s">
        <v>67</v>
      </c>
      <c r="F32" s="58">
        <v>4</v>
      </c>
      <c r="G32" s="80">
        <v>25570.93</v>
      </c>
    </row>
    <row r="33" spans="1:7" ht="15" customHeight="1">
      <c r="A33" s="38"/>
      <c r="B33" s="52" t="s">
        <v>14</v>
      </c>
      <c r="C33" s="82" t="s">
        <v>56</v>
      </c>
      <c r="D33" s="58">
        <v>1</v>
      </c>
      <c r="E33" s="60" t="s">
        <v>67</v>
      </c>
      <c r="F33" s="58">
        <v>4</v>
      </c>
      <c r="G33" s="80">
        <v>26776.5</v>
      </c>
    </row>
    <row r="34" spans="1:7" ht="15" customHeight="1">
      <c r="A34" s="77" t="s">
        <v>8</v>
      </c>
      <c r="B34" s="51" t="s">
        <v>12</v>
      </c>
      <c r="C34" s="82" t="s">
        <v>56</v>
      </c>
      <c r="D34" s="28">
        <v>12162.2</v>
      </c>
      <c r="E34" s="60">
        <v>0.78</v>
      </c>
      <c r="F34" s="58">
        <v>4</v>
      </c>
      <c r="G34" s="81">
        <v>37946.064000000006</v>
      </c>
    </row>
    <row r="35" spans="1:7" ht="20.25" customHeight="1">
      <c r="A35" s="37" t="s">
        <v>9</v>
      </c>
      <c r="B35" s="51" t="s">
        <v>10</v>
      </c>
      <c r="C35" s="27"/>
      <c r="D35" s="28"/>
      <c r="E35" s="60"/>
      <c r="F35" s="59"/>
      <c r="G35" s="81"/>
    </row>
    <row r="36" spans="1:7" ht="15.75" customHeight="1">
      <c r="A36" s="77"/>
      <c r="B36" s="52" t="s">
        <v>39</v>
      </c>
      <c r="C36" s="27" t="s">
        <v>59</v>
      </c>
      <c r="D36" s="28">
        <v>920.2</v>
      </c>
      <c r="E36" s="60">
        <f>G36/D36</f>
        <v>0</v>
      </c>
      <c r="F36" s="59">
        <v>1</v>
      </c>
      <c r="G36" s="81"/>
    </row>
    <row r="37" spans="1:7" ht="15.75" customHeight="1">
      <c r="A37" s="77"/>
      <c r="B37" s="51" t="s">
        <v>128</v>
      </c>
      <c r="C37" s="124" t="s">
        <v>56</v>
      </c>
      <c r="D37" s="124">
        <v>1</v>
      </c>
      <c r="E37" s="133">
        <v>1000</v>
      </c>
      <c r="F37" s="59">
        <v>1</v>
      </c>
      <c r="G37" s="81">
        <v>1000</v>
      </c>
    </row>
    <row r="38" spans="1:7" ht="22.5" customHeight="1">
      <c r="A38" s="77" t="s">
        <v>62</v>
      </c>
      <c r="B38" s="51" t="s">
        <v>40</v>
      </c>
      <c r="C38" s="82"/>
      <c r="D38" s="28"/>
      <c r="E38" s="60"/>
      <c r="F38" s="59"/>
      <c r="G38" s="81"/>
    </row>
    <row r="39" spans="1:7" ht="19.5" customHeight="1">
      <c r="A39" s="77"/>
      <c r="B39" s="52" t="s">
        <v>41</v>
      </c>
      <c r="C39" s="82" t="s">
        <v>57</v>
      </c>
      <c r="D39" s="58">
        <v>214</v>
      </c>
      <c r="E39" s="60">
        <v>13.68</v>
      </c>
      <c r="F39" s="59">
        <v>1</v>
      </c>
      <c r="G39" s="80"/>
    </row>
    <row r="40" spans="1:7" ht="15" customHeight="1">
      <c r="A40" s="77" t="s">
        <v>63</v>
      </c>
      <c r="B40" s="51" t="s">
        <v>42</v>
      </c>
      <c r="C40" s="82" t="s">
        <v>57</v>
      </c>
      <c r="D40" s="28"/>
      <c r="E40" s="60"/>
      <c r="F40" s="59"/>
      <c r="G40" s="81"/>
    </row>
    <row r="41" spans="1:7" ht="13.5" customHeight="1">
      <c r="A41" s="77"/>
      <c r="B41" s="52" t="s">
        <v>43</v>
      </c>
      <c r="C41" s="82" t="s">
        <v>57</v>
      </c>
      <c r="D41" s="58">
        <v>6</v>
      </c>
      <c r="E41" s="60">
        <v>2669.9</v>
      </c>
      <c r="F41" s="58">
        <v>4</v>
      </c>
      <c r="G41" s="81">
        <v>64077.600000000006</v>
      </c>
    </row>
    <row r="42" spans="1:7" ht="15" customHeight="1">
      <c r="A42" s="77" t="s">
        <v>11</v>
      </c>
      <c r="B42" s="51" t="s">
        <v>44</v>
      </c>
      <c r="C42" s="82"/>
      <c r="D42" s="58"/>
      <c r="E42" s="60"/>
      <c r="F42" s="59"/>
      <c r="G42" s="81">
        <v>100020</v>
      </c>
    </row>
    <row r="43" spans="1:7" ht="21.75" customHeight="1">
      <c r="A43" s="77"/>
      <c r="B43" s="52" t="s">
        <v>45</v>
      </c>
      <c r="C43" s="82" t="s">
        <v>57</v>
      </c>
      <c r="D43" s="58">
        <v>6</v>
      </c>
      <c r="E43" s="60">
        <v>3500</v>
      </c>
      <c r="F43" s="58">
        <v>4</v>
      </c>
      <c r="G43" s="80">
        <v>84000</v>
      </c>
    </row>
    <row r="44" spans="1:7" ht="15.75" customHeight="1">
      <c r="A44" s="77"/>
      <c r="B44" s="52" t="s">
        <v>129</v>
      </c>
      <c r="C44" s="82" t="s">
        <v>57</v>
      </c>
      <c r="D44" s="58">
        <v>6</v>
      </c>
      <c r="E44" s="60">
        <v>2670</v>
      </c>
      <c r="F44" s="59">
        <v>1</v>
      </c>
      <c r="G44" s="80">
        <v>16020</v>
      </c>
    </row>
    <row r="45" spans="1:7" ht="15.75" customHeight="1">
      <c r="A45" s="77" t="s">
        <v>13</v>
      </c>
      <c r="B45" s="51" t="s">
        <v>7</v>
      </c>
      <c r="C45" s="27"/>
      <c r="D45" s="28"/>
      <c r="E45" s="60"/>
      <c r="F45" s="59"/>
      <c r="G45" s="81"/>
    </row>
    <row r="46" spans="1:7" ht="16.5" customHeight="1">
      <c r="A46" s="77"/>
      <c r="B46" s="52" t="s">
        <v>69</v>
      </c>
      <c r="C46" s="27" t="s">
        <v>58</v>
      </c>
      <c r="D46" s="28">
        <v>1807.6</v>
      </c>
      <c r="E46" s="60">
        <v>8.1999999999999993</v>
      </c>
      <c r="F46" s="58">
        <v>4</v>
      </c>
      <c r="G46" s="81">
        <v>59289.279999999992</v>
      </c>
    </row>
    <row r="47" spans="1:7" ht="16.5" customHeight="1">
      <c r="A47" s="77"/>
      <c r="B47" s="52" t="s">
        <v>122</v>
      </c>
      <c r="C47" s="27" t="s">
        <v>28</v>
      </c>
      <c r="D47" s="28">
        <v>12162.2</v>
      </c>
      <c r="E47" s="60">
        <v>1</v>
      </c>
      <c r="F47" s="58">
        <v>1</v>
      </c>
      <c r="G47" s="81">
        <v>12162.2</v>
      </c>
    </row>
    <row r="48" spans="1:7" ht="15" customHeight="1">
      <c r="A48" s="78" t="s">
        <v>71</v>
      </c>
      <c r="B48" s="67" t="s">
        <v>61</v>
      </c>
      <c r="C48" s="27"/>
      <c r="D48" s="28"/>
      <c r="E48" s="60"/>
      <c r="F48" s="59"/>
      <c r="G48" s="81">
        <v>68318</v>
      </c>
    </row>
    <row r="49" spans="1:8" ht="13.5" customHeight="1">
      <c r="A49" s="39"/>
      <c r="B49" s="52" t="s">
        <v>46</v>
      </c>
      <c r="C49" s="27" t="s">
        <v>58</v>
      </c>
      <c r="D49" s="28">
        <v>2620</v>
      </c>
      <c r="E49" s="60">
        <v>5.4</v>
      </c>
      <c r="F49" s="58">
        <v>4</v>
      </c>
      <c r="G49" s="80">
        <v>56592.000000000007</v>
      </c>
    </row>
    <row r="50" spans="1:8" ht="17.25" customHeight="1">
      <c r="A50" s="36"/>
      <c r="B50" s="52" t="s">
        <v>47</v>
      </c>
      <c r="C50" s="27" t="s">
        <v>58</v>
      </c>
      <c r="D50" s="28">
        <v>1830</v>
      </c>
      <c r="E50" s="60">
        <v>2.2000000000000002</v>
      </c>
      <c r="F50" s="59">
        <v>1</v>
      </c>
      <c r="G50" s="80">
        <v>4026.0000000000005</v>
      </c>
    </row>
    <row r="51" spans="1:8" ht="15.75" customHeight="1">
      <c r="A51" s="36"/>
      <c r="B51" s="52" t="s">
        <v>117</v>
      </c>
      <c r="C51" s="27" t="s">
        <v>56</v>
      </c>
      <c r="D51" s="28">
        <v>1</v>
      </c>
      <c r="E51" s="60">
        <v>5600</v>
      </c>
      <c r="F51" s="59">
        <v>2</v>
      </c>
      <c r="G51" s="80">
        <v>3820</v>
      </c>
    </row>
    <row r="52" spans="1:8" ht="16.5" customHeight="1">
      <c r="A52" s="63"/>
      <c r="B52" s="64" t="s">
        <v>118</v>
      </c>
      <c r="C52" s="83" t="s">
        <v>119</v>
      </c>
      <c r="D52" s="76">
        <v>1</v>
      </c>
      <c r="E52" s="65">
        <v>2200</v>
      </c>
      <c r="F52" s="71">
        <v>1</v>
      </c>
      <c r="G52" s="80">
        <v>2200</v>
      </c>
    </row>
    <row r="53" spans="1:8" ht="16.5" customHeight="1">
      <c r="A53" s="36"/>
      <c r="B53" s="53" t="s">
        <v>120</v>
      </c>
      <c r="C53" s="27" t="s">
        <v>121</v>
      </c>
      <c r="D53" s="28">
        <v>1</v>
      </c>
      <c r="E53" s="28">
        <v>950</v>
      </c>
      <c r="F53" s="59">
        <v>1</v>
      </c>
      <c r="G53" s="80">
        <v>950</v>
      </c>
    </row>
    <row r="54" spans="1:8" ht="16.5" customHeight="1">
      <c r="A54" s="36"/>
      <c r="B54" s="53" t="s">
        <v>130</v>
      </c>
      <c r="C54" s="82" t="s">
        <v>57</v>
      </c>
      <c r="D54" s="28">
        <v>6</v>
      </c>
      <c r="E54" s="60">
        <v>280</v>
      </c>
      <c r="F54" s="59">
        <v>1</v>
      </c>
      <c r="G54" s="80">
        <v>1680</v>
      </c>
    </row>
    <row r="55" spans="1:8" ht="27.75" customHeight="1">
      <c r="A55" s="72"/>
      <c r="B55" s="73" t="s">
        <v>48</v>
      </c>
      <c r="C55" s="32"/>
      <c r="D55" s="32"/>
      <c r="E55" s="32"/>
      <c r="F55" s="32"/>
      <c r="G55" s="69">
        <v>775463.23600000003</v>
      </c>
    </row>
    <row r="56" spans="1:8">
      <c r="A56" s="11"/>
      <c r="B56" s="41" t="s">
        <v>50</v>
      </c>
      <c r="C56" s="33" t="s">
        <v>60</v>
      </c>
      <c r="D56" s="66">
        <v>33284.19</v>
      </c>
      <c r="E56" s="66">
        <v>4.8</v>
      </c>
      <c r="F56" s="58">
        <v>4</v>
      </c>
      <c r="G56" s="68">
        <v>139524.37</v>
      </c>
    </row>
    <row r="57" spans="1:8">
      <c r="A57" s="11"/>
      <c r="B57" s="40" t="s">
        <v>49</v>
      </c>
      <c r="C57" s="33"/>
      <c r="D57" s="28">
        <v>850.46</v>
      </c>
      <c r="E57" s="66">
        <v>0.06</v>
      </c>
      <c r="F57" s="58">
        <v>4</v>
      </c>
      <c r="G57" s="68">
        <v>3868.96</v>
      </c>
    </row>
    <row r="58" spans="1:8">
      <c r="A58" s="11"/>
      <c r="B58" s="40" t="s">
        <v>51</v>
      </c>
      <c r="C58" s="33"/>
      <c r="D58" s="28">
        <v>3522.8</v>
      </c>
      <c r="E58" s="66">
        <v>0.27</v>
      </c>
      <c r="F58" s="58">
        <v>4</v>
      </c>
      <c r="G58" s="68">
        <v>14871.46</v>
      </c>
    </row>
    <row r="59" spans="1:8">
      <c r="A59" s="11"/>
      <c r="B59" s="11" t="s">
        <v>64</v>
      </c>
      <c r="C59" s="34"/>
      <c r="D59" s="10"/>
      <c r="E59" s="75"/>
      <c r="F59" s="34"/>
      <c r="G59" s="30">
        <v>933728.02599999995</v>
      </c>
    </row>
    <row r="60" spans="1:8">
      <c r="A60" s="11"/>
      <c r="B60" s="18" t="s">
        <v>65</v>
      </c>
      <c r="C60" s="34"/>
      <c r="D60" s="10"/>
      <c r="E60" s="34"/>
      <c r="F60" s="34"/>
      <c r="G60" s="30"/>
    </row>
    <row r="61" spans="1:8">
      <c r="B61" s="19" t="s">
        <v>52</v>
      </c>
      <c r="C61" s="20"/>
      <c r="D61" s="20"/>
      <c r="E61" s="21"/>
      <c r="F61" s="22"/>
      <c r="G61" s="74">
        <v>932494.3</v>
      </c>
    </row>
    <row r="62" spans="1:8">
      <c r="B62" s="23" t="s">
        <v>132</v>
      </c>
      <c r="C62" s="24"/>
      <c r="D62" s="24"/>
      <c r="E62" s="25"/>
      <c r="F62" s="26"/>
      <c r="G62" s="30">
        <v>943728.03</v>
      </c>
      <c r="H62" s="160"/>
    </row>
    <row r="63" spans="1:8">
      <c r="B63" s="144" t="s">
        <v>134</v>
      </c>
      <c r="C63" s="70"/>
      <c r="D63" s="70"/>
      <c r="E63" s="70"/>
      <c r="F63" s="70"/>
      <c r="G63" s="69">
        <v>11233.729999999981</v>
      </c>
    </row>
    <row r="64" spans="1:8">
      <c r="C64" s="10"/>
      <c r="D64" s="10"/>
      <c r="E64" s="10"/>
      <c r="F64" s="10"/>
    </row>
    <row r="67" spans="2:2">
      <c r="B67" t="s">
        <v>66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J14" sqref="J14"/>
    </sheetView>
  </sheetViews>
  <sheetFormatPr defaultRowHeight="15"/>
  <cols>
    <col min="1" max="1" width="3.42578125" style="85" customWidth="1"/>
    <col min="2" max="2" width="29.140625" style="85" customWidth="1"/>
    <col min="3" max="3" width="24.5703125" style="85" customWidth="1"/>
    <col min="4" max="4" width="10" style="85" customWidth="1"/>
    <col min="5" max="5" width="7.28515625" style="85" customWidth="1"/>
    <col min="6" max="6" width="9.7109375" style="85" customWidth="1"/>
    <col min="7" max="7" width="4.42578125" style="85" customWidth="1"/>
    <col min="8" max="9" width="13.28515625" style="85" bestFit="1" customWidth="1"/>
    <col min="10" max="16384" width="9.140625" style="85"/>
  </cols>
  <sheetData>
    <row r="1" spans="1:9" ht="15.75">
      <c r="C1" s="86" t="s">
        <v>16</v>
      </c>
      <c r="D1" s="86"/>
      <c r="E1" s="86"/>
      <c r="F1" s="87"/>
    </row>
    <row r="2" spans="1:9" ht="15.75">
      <c r="C2" s="86" t="s">
        <v>72</v>
      </c>
      <c r="D2" s="86"/>
      <c r="E2" s="86"/>
      <c r="F2" s="87"/>
    </row>
    <row r="3" spans="1:9" ht="15.75">
      <c r="C3" s="86" t="s">
        <v>73</v>
      </c>
      <c r="D3" s="86"/>
      <c r="E3" s="86"/>
      <c r="F3" s="87"/>
    </row>
    <row r="4" spans="1:9" ht="18.75" customHeight="1">
      <c r="B4" s="156" t="s">
        <v>74</v>
      </c>
      <c r="C4" s="156"/>
      <c r="D4" s="156"/>
      <c r="E4" s="156"/>
      <c r="F4" s="156"/>
    </row>
    <row r="5" spans="1:9">
      <c r="B5" s="156" t="s">
        <v>135</v>
      </c>
      <c r="C5" s="156"/>
      <c r="D5" s="156"/>
      <c r="E5" s="156"/>
      <c r="F5" s="88"/>
    </row>
    <row r="6" spans="1:9" ht="12" customHeight="1">
      <c r="B6" s="89" t="s">
        <v>75</v>
      </c>
      <c r="C6" s="89"/>
      <c r="D6" s="90"/>
      <c r="E6" s="91"/>
      <c r="F6" s="91">
        <v>12137.1</v>
      </c>
    </row>
    <row r="7" spans="1:9" ht="13.5" customHeight="1">
      <c r="B7" s="92" t="s">
        <v>76</v>
      </c>
      <c r="C7" s="92"/>
      <c r="D7" s="93"/>
      <c r="E7" s="94"/>
      <c r="F7" s="94">
        <v>20.28</v>
      </c>
      <c r="H7" s="95"/>
      <c r="I7" s="95"/>
    </row>
    <row r="8" spans="1:9" ht="9.75" customHeight="1">
      <c r="B8" s="89" t="s">
        <v>77</v>
      </c>
      <c r="C8" s="96"/>
      <c r="D8" s="97"/>
      <c r="E8" s="98"/>
      <c r="F8" s="98">
        <v>12</v>
      </c>
    </row>
    <row r="9" spans="1:9" ht="26.25" customHeight="1">
      <c r="A9" s="99" t="s">
        <v>78</v>
      </c>
      <c r="B9" s="100" t="s">
        <v>79</v>
      </c>
      <c r="C9" s="100" t="s">
        <v>80</v>
      </c>
      <c r="D9" s="101" t="s">
        <v>81</v>
      </c>
      <c r="E9" s="101" t="s">
        <v>82</v>
      </c>
      <c r="F9" s="102" t="s">
        <v>83</v>
      </c>
    </row>
    <row r="10" spans="1:9" ht="40.5" customHeight="1">
      <c r="A10" s="99">
        <v>1</v>
      </c>
      <c r="B10" s="102" t="s">
        <v>84</v>
      </c>
      <c r="C10" s="103" t="s">
        <v>85</v>
      </c>
      <c r="D10" s="102" t="s">
        <v>86</v>
      </c>
      <c r="E10" s="104">
        <v>4.0999999999999996</v>
      </c>
      <c r="F10" s="105">
        <f>E10*F6*F8</f>
        <v>597145.32000000007</v>
      </c>
    </row>
    <row r="11" spans="1:9" ht="38.25" customHeight="1">
      <c r="A11" s="99">
        <v>2</v>
      </c>
      <c r="B11" s="106" t="s">
        <v>87</v>
      </c>
      <c r="C11" s="103" t="s">
        <v>88</v>
      </c>
      <c r="D11" s="102" t="s">
        <v>86</v>
      </c>
      <c r="E11" s="104">
        <v>1.6</v>
      </c>
      <c r="F11" s="107">
        <f>F6*E11*F8</f>
        <v>233032.32000000001</v>
      </c>
    </row>
    <row r="12" spans="1:9" ht="37.5" customHeight="1">
      <c r="A12" s="99">
        <v>3</v>
      </c>
      <c r="B12" s="103" t="s">
        <v>89</v>
      </c>
      <c r="C12" s="103" t="s">
        <v>90</v>
      </c>
      <c r="D12" s="102" t="s">
        <v>86</v>
      </c>
      <c r="E12" s="108">
        <f>2.8</f>
        <v>2.8</v>
      </c>
      <c r="F12" s="107">
        <f>F6*E12*F8</f>
        <v>407806.55999999994</v>
      </c>
      <c r="G12" s="95"/>
      <c r="H12" s="95"/>
    </row>
    <row r="13" spans="1:9" ht="33.75" customHeight="1">
      <c r="A13" s="99">
        <v>4</v>
      </c>
      <c r="B13" s="103" t="s">
        <v>91</v>
      </c>
      <c r="C13" s="103" t="s">
        <v>92</v>
      </c>
      <c r="D13" s="102" t="s">
        <v>86</v>
      </c>
      <c r="E13" s="108">
        <v>0.82</v>
      </c>
      <c r="F13" s="107">
        <f>E13*F6*F8</f>
        <v>119429.06400000001</v>
      </c>
      <c r="G13" s="95"/>
      <c r="H13" s="95"/>
    </row>
    <row r="14" spans="1:9" ht="41.25" customHeight="1">
      <c r="A14" s="99">
        <v>5</v>
      </c>
      <c r="B14" s="103" t="s">
        <v>93</v>
      </c>
      <c r="C14" s="103" t="s">
        <v>94</v>
      </c>
      <c r="D14" s="102" t="s">
        <v>86</v>
      </c>
      <c r="E14" s="108">
        <v>0.91</v>
      </c>
      <c r="F14" s="107">
        <f>F6*E14*F8</f>
        <v>132537.13200000001</v>
      </c>
      <c r="G14" s="95"/>
      <c r="H14" s="95"/>
    </row>
    <row r="15" spans="1:9" ht="42.75" customHeight="1">
      <c r="A15" s="99">
        <v>6</v>
      </c>
      <c r="B15" s="103" t="s">
        <v>95</v>
      </c>
      <c r="C15" s="103" t="s">
        <v>96</v>
      </c>
      <c r="D15" s="102" t="s">
        <v>86</v>
      </c>
      <c r="E15" s="108">
        <v>2.4</v>
      </c>
      <c r="F15" s="107">
        <f>F6*E15*F8</f>
        <v>349548.48</v>
      </c>
      <c r="G15" s="95"/>
      <c r="H15" s="95"/>
    </row>
    <row r="16" spans="1:9" ht="31.5" customHeight="1">
      <c r="A16" s="99">
        <v>7</v>
      </c>
      <c r="B16" s="103" t="s">
        <v>97</v>
      </c>
      <c r="C16" s="103" t="s">
        <v>98</v>
      </c>
      <c r="D16" s="102" t="s">
        <v>86</v>
      </c>
      <c r="E16" s="108">
        <v>0.17</v>
      </c>
      <c r="F16" s="107">
        <f>F6*E16*F8</f>
        <v>24759.684000000001</v>
      </c>
      <c r="G16" s="95"/>
      <c r="H16" s="95"/>
    </row>
    <row r="17" spans="1:9" ht="21" customHeight="1">
      <c r="A17" s="99">
        <v>8</v>
      </c>
      <c r="B17" s="103" t="s">
        <v>99</v>
      </c>
      <c r="C17" s="103" t="s">
        <v>100</v>
      </c>
      <c r="D17" s="102" t="s">
        <v>86</v>
      </c>
      <c r="E17" s="108">
        <v>0.12</v>
      </c>
      <c r="F17" s="107">
        <f>F6*E17*F8</f>
        <v>17477.423999999999</v>
      </c>
      <c r="G17" s="95"/>
      <c r="H17" s="95"/>
    </row>
    <row r="18" spans="1:9" ht="32.25" customHeight="1">
      <c r="A18" s="99">
        <v>9</v>
      </c>
      <c r="B18" s="103" t="s">
        <v>101</v>
      </c>
      <c r="C18" s="103" t="s">
        <v>102</v>
      </c>
      <c r="D18" s="102" t="s">
        <v>86</v>
      </c>
      <c r="E18" s="108">
        <v>1.2</v>
      </c>
      <c r="F18" s="107">
        <f>F6*E18*F8</f>
        <v>174774.24</v>
      </c>
      <c r="G18" s="95"/>
      <c r="H18" s="95"/>
    </row>
    <row r="19" spans="1:9" ht="40.5" customHeight="1">
      <c r="A19" s="99">
        <v>10</v>
      </c>
      <c r="B19" s="103" t="s">
        <v>103</v>
      </c>
      <c r="C19" s="103" t="s">
        <v>104</v>
      </c>
      <c r="D19" s="102" t="s">
        <v>86</v>
      </c>
      <c r="E19" s="108">
        <v>3.1</v>
      </c>
      <c r="F19" s="107">
        <f>F6*E19*F8</f>
        <v>451500.12</v>
      </c>
      <c r="G19" s="95"/>
      <c r="H19" s="95"/>
    </row>
    <row r="20" spans="1:9" ht="31.5" customHeight="1">
      <c r="A20" s="99">
        <v>11</v>
      </c>
      <c r="B20" s="103" t="s">
        <v>105</v>
      </c>
      <c r="C20" s="103" t="s">
        <v>106</v>
      </c>
      <c r="D20" s="102" t="s">
        <v>86</v>
      </c>
      <c r="E20" s="108">
        <v>1.86</v>
      </c>
      <c r="F20" s="107">
        <f>F6*E20*F8</f>
        <v>270900.07200000004</v>
      </c>
      <c r="G20" s="95"/>
      <c r="H20" s="95"/>
    </row>
    <row r="21" spans="1:9" ht="36" customHeight="1">
      <c r="A21" s="99">
        <v>12</v>
      </c>
      <c r="B21" s="103" t="s">
        <v>107</v>
      </c>
      <c r="C21" s="103" t="s">
        <v>108</v>
      </c>
      <c r="D21" s="102" t="s">
        <v>86</v>
      </c>
      <c r="E21" s="108">
        <v>1.57</v>
      </c>
      <c r="F21" s="107">
        <f>F6*E21*F8</f>
        <v>228662.96400000004</v>
      </c>
      <c r="G21" s="95"/>
      <c r="H21" s="95"/>
      <c r="I21" s="95"/>
    </row>
    <row r="22" spans="1:9" ht="27.75" customHeight="1">
      <c r="A22" s="109"/>
      <c r="B22" s="157" t="s">
        <v>109</v>
      </c>
      <c r="C22" s="157"/>
      <c r="D22" s="102" t="s">
        <v>86</v>
      </c>
      <c r="E22" s="110">
        <f>SUM(E10:E21)</f>
        <v>20.65</v>
      </c>
      <c r="F22" s="111">
        <f>F21+F20+F19+F18+F17+F16+F15+F14+F13+F12+F11+F10</f>
        <v>3007573.38</v>
      </c>
      <c r="H22" s="95"/>
      <c r="I22" s="95"/>
    </row>
    <row r="23" spans="1:9" ht="18.75" customHeight="1">
      <c r="A23" s="112">
        <v>13</v>
      </c>
      <c r="B23" s="158" t="s">
        <v>110</v>
      </c>
      <c r="C23" s="159"/>
      <c r="D23" s="102" t="s">
        <v>86</v>
      </c>
      <c r="E23" s="113">
        <v>7.0000000000000007E-2</v>
      </c>
      <c r="F23" s="114">
        <f>E23*F6*F8</f>
        <v>10195.164000000001</v>
      </c>
    </row>
    <row r="24" spans="1:9" ht="15.75" customHeight="1">
      <c r="A24" s="112">
        <v>14</v>
      </c>
      <c r="B24" s="158" t="s">
        <v>111</v>
      </c>
      <c r="C24" s="159"/>
      <c r="D24" s="102" t="s">
        <v>86</v>
      </c>
      <c r="E24" s="115">
        <v>0.28999999999999998</v>
      </c>
      <c r="F24" s="114">
        <f>E24*F6*F8</f>
        <v>42237.108</v>
      </c>
    </row>
    <row r="25" spans="1:9" ht="16.5" customHeight="1">
      <c r="A25" s="112">
        <v>15</v>
      </c>
      <c r="B25" s="158" t="s">
        <v>112</v>
      </c>
      <c r="C25" s="159"/>
      <c r="D25" s="102" t="s">
        <v>86</v>
      </c>
      <c r="E25" s="115">
        <v>2.74</v>
      </c>
      <c r="F25" s="114">
        <f>E25*F6*F8</f>
        <v>399067.848</v>
      </c>
    </row>
    <row r="26" spans="1:9" ht="22.5">
      <c r="A26" s="116"/>
      <c r="B26" s="117"/>
      <c r="C26" s="118" t="s">
        <v>113</v>
      </c>
      <c r="D26" s="119" t="s">
        <v>86</v>
      </c>
      <c r="E26" s="120">
        <f>E22+E23+E24+E25</f>
        <v>23.75</v>
      </c>
      <c r="F26" s="120">
        <f>F22+F23+F24+F25</f>
        <v>3459073.5</v>
      </c>
    </row>
    <row r="27" spans="1:9" ht="21.75" customHeight="1">
      <c r="A27" s="116"/>
      <c r="B27" s="121" t="s">
        <v>114</v>
      </c>
      <c r="C27" s="121"/>
      <c r="D27" s="122"/>
    </row>
    <row r="28" spans="1:9" ht="25.5" customHeight="1">
      <c r="A28" s="116"/>
      <c r="B28" s="123" t="s">
        <v>115</v>
      </c>
      <c r="C28" s="155" t="s">
        <v>116</v>
      </c>
      <c r="D28" s="155"/>
      <c r="E28" s="155"/>
      <c r="F28" s="155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2023-03-01T08:19:11Z</dcterms:modified>
</cp:coreProperties>
</file>